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amarinmercado/Desktop/Eventos CODE/"/>
    </mc:Choice>
  </mc:AlternateContent>
  <xr:revisionPtr revIDLastSave="0" documentId="13_ncr:1_{0A3256F3-7423-8C48-ABAE-B17372833583}" xr6:coauthVersionLast="46" xr6:coauthVersionMax="46" xr10:uidLastSave="{00000000-0000-0000-0000-000000000000}"/>
  <bookViews>
    <workbookView xWindow="0" yWindow="460" windowWidth="26840" windowHeight="17160" xr2:uid="{DDE29B95-AB69-4AFD-AD01-2AFB960215E2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37" i="1"/>
  <c r="I34" i="1"/>
  <c r="I31" i="1"/>
  <c r="I28" i="1"/>
  <c r="I24" i="1"/>
  <c r="I22" i="1"/>
  <c r="I20" i="1"/>
  <c r="I18" i="1"/>
  <c r="I16" i="1"/>
  <c r="I13" i="1"/>
  <c r="I12" i="1"/>
  <c r="I11" i="1"/>
  <c r="G31" i="1"/>
  <c r="G28" i="1"/>
  <c r="G40" i="1"/>
  <c r="G37" i="1"/>
  <c r="G34" i="1"/>
  <c r="G24" i="1"/>
  <c r="G22" i="1"/>
  <c r="G20" i="1"/>
  <c r="G18" i="1"/>
  <c r="G16" i="1"/>
  <c r="G13" i="1"/>
  <c r="G12" i="1"/>
  <c r="G11" i="1"/>
  <c r="J31" i="1" l="1"/>
  <c r="J40" i="1"/>
  <c r="J37" i="1"/>
  <c r="J22" i="1"/>
  <c r="J16" i="1"/>
  <c r="J18" i="1"/>
  <c r="J24" i="1"/>
  <c r="J11" i="1"/>
  <c r="J28" i="1"/>
  <c r="J20" i="1"/>
  <c r="J12" i="1"/>
  <c r="J13" i="1"/>
  <c r="J34" i="1"/>
</calcChain>
</file>

<file path=xl/sharedStrings.xml><?xml version="1.0" encoding="utf-8"?>
<sst xmlns="http://schemas.openxmlformats.org/spreadsheetml/2006/main" count="85" uniqueCount="35">
  <si>
    <t xml:space="preserve">Nombre: </t>
  </si>
  <si>
    <t>Fecha DD/MM/AAAA</t>
  </si>
  <si>
    <t>País:</t>
  </si>
  <si>
    <t>Teléfono</t>
  </si>
  <si>
    <t>Email:</t>
  </si>
  <si>
    <t>*Favor de insertar mas celdas si necesita mas habitaciones que el numero mostrado.</t>
  </si>
  <si>
    <t>Hotel:</t>
  </si>
  <si>
    <t>HABITACIONES SENCILLAS</t>
  </si>
  <si>
    <t>Hab.</t>
  </si>
  <si>
    <t>Apellido</t>
  </si>
  <si>
    <t>Nombre</t>
  </si>
  <si>
    <t>Puesto</t>
  </si>
  <si>
    <t>Dia Check-in  dd/mm</t>
  </si>
  <si>
    <t>Dia Check-out dd/mm</t>
  </si>
  <si>
    <t>Total Noches</t>
  </si>
  <si>
    <t>Plan de Alimentos</t>
  </si>
  <si>
    <t>Tarifa</t>
  </si>
  <si>
    <t>Subtotal</t>
  </si>
  <si>
    <t>Dia Llegada
dd/mm</t>
  </si>
  <si>
    <t>Hora de Llegada
24h</t>
  </si>
  <si>
    <t>Numero de Vuelo (ultimo tramo)</t>
  </si>
  <si>
    <t>Fecha de Salida
dd/mm</t>
  </si>
  <si>
    <t>Hora de Salida
24h</t>
  </si>
  <si>
    <t>Sencilla - Todo Incluido</t>
  </si>
  <si>
    <t>HABITACIONES DOBLES</t>
  </si>
  <si>
    <t>Doble - Todo Incluido</t>
  </si>
  <si>
    <t>HABITACIONES TRIPLES</t>
  </si>
  <si>
    <t>Triple - Todo Incluido</t>
  </si>
  <si>
    <t>Hotel</t>
  </si>
  <si>
    <t>Check-In</t>
  </si>
  <si>
    <t>Check-Out</t>
  </si>
  <si>
    <t>Campeonato Panamericano Senior Guadalajara 2021</t>
  </si>
  <si>
    <r>
      <t xml:space="preserve">Favor de llenar la forma y entregarla a mas tardar </t>
    </r>
    <r>
      <rPr>
        <b/>
        <sz val="12"/>
        <color rgb="FFFF0000"/>
        <rFont val="Arial Narrow"/>
        <family val="2"/>
      </rPr>
      <t>el 24 de Marzo 2021</t>
    </r>
  </si>
  <si>
    <r>
      <t xml:space="preserve">Favor de mandar esta forma directamente </t>
    </r>
    <r>
      <rPr>
        <b/>
        <sz val="12"/>
        <color rgb="FFFF0000"/>
        <rFont val="Arial Narrow"/>
        <family val="2"/>
      </rPr>
      <t>a: panamericanosenior2021@mgoevents.com</t>
    </r>
  </si>
  <si>
    <t>Fiesta Americana 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</si>
</sst>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€-2]\ #,##0;[Red]\-[$€-2]\ #,##0"/>
    <numFmt numFmtId="166" formatCode="_-&quot;$&quot;* #,##0_-;\-&quot;$&quot;* #,##0_-;_-&quot;$&quot;* &quot;-&quot;??_-;_-@_-"/>
    <numFmt numFmtId="171" formatCode="[$USD]\ #,##0.00"/>
    <numFmt numFmtId="172" formatCode="[$USD]\ #,##0.00;\-[$USD]\ #,##0.00"/>
    <numFmt numFmtId="173" formatCode="_-[$USD]\ * #,##0.00_-;\-[$USD]\ * #,##0.00_-;_-[$USD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</font>
    <font>
      <b/>
      <sz val="12"/>
      <color rgb="FFFF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</cellStyleXfs>
  <cellXfs count="96">
    <xf numFmtId="0" fontId="0" fillId="0" borderId="0" xfId="0"/>
    <xf numFmtId="0" fontId="4" fillId="2" borderId="4" xfId="0" applyFont="1" applyFill="1" applyBorder="1" applyAlignment="1">
      <alignment horizontal="left" vertical="center" readingOrder="1"/>
    </xf>
    <xf numFmtId="0" fontId="4" fillId="3" borderId="0" xfId="0" applyFont="1" applyFill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5" xfId="0" applyFont="1" applyFill="1" applyBorder="1"/>
    <xf numFmtId="0" fontId="4" fillId="3" borderId="0" xfId="0" applyFont="1" applyFill="1" applyAlignment="1">
      <alignment horizontal="left" vertical="top"/>
    </xf>
    <xf numFmtId="0" fontId="3" fillId="4" borderId="1" xfId="0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3" borderId="4" xfId="0" applyFill="1" applyBorder="1"/>
    <xf numFmtId="164" fontId="4" fillId="2" borderId="9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0" fillId="3" borderId="0" xfId="0" applyFill="1"/>
    <xf numFmtId="0" fontId="8" fillId="6" borderId="0" xfId="0" applyFont="1" applyFill="1"/>
    <xf numFmtId="0" fontId="9" fillId="6" borderId="0" xfId="0" applyFont="1" applyFill="1"/>
    <xf numFmtId="166" fontId="9" fillId="6" borderId="0" xfId="1" applyNumberFormat="1" applyFont="1" applyFill="1" applyAlignment="1"/>
    <xf numFmtId="0" fontId="7" fillId="6" borderId="0" xfId="0" applyFont="1" applyFill="1"/>
    <xf numFmtId="0" fontId="11" fillId="6" borderId="0" xfId="0" applyFont="1" applyFill="1"/>
    <xf numFmtId="16" fontId="9" fillId="6" borderId="0" xfId="0" applyNumberFormat="1" applyFont="1" applyFill="1"/>
    <xf numFmtId="0" fontId="11" fillId="6" borderId="10" xfId="0" applyFont="1" applyFill="1" applyBorder="1"/>
    <xf numFmtId="0" fontId="0" fillId="0" borderId="0" xfId="0"/>
    <xf numFmtId="0" fontId="4" fillId="6" borderId="0" xfId="0" applyFont="1" applyFill="1" applyAlignment="1">
      <alignment horizontal="left"/>
    </xf>
    <xf numFmtId="0" fontId="0" fillId="6" borderId="0" xfId="0" applyFill="1"/>
    <xf numFmtId="16" fontId="4" fillId="6" borderId="0" xfId="0" applyNumberFormat="1" applyFont="1" applyFill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1" xfId="0" applyFill="1" applyBorder="1"/>
    <xf numFmtId="14" fontId="0" fillId="3" borderId="11" xfId="0" applyNumberFormat="1" applyFill="1" applyBorder="1"/>
    <xf numFmtId="0" fontId="0" fillId="3" borderId="11" xfId="0" applyFill="1" applyBorder="1" applyAlignment="1">
      <alignment horizontal="center"/>
    </xf>
    <xf numFmtId="20" fontId="0" fillId="3" borderId="11" xfId="0" applyNumberFormat="1" applyFill="1" applyBorder="1"/>
    <xf numFmtId="0" fontId="0" fillId="3" borderId="12" xfId="0" applyFill="1" applyBorder="1" applyAlignment="1">
      <alignment horizontal="left"/>
    </xf>
    <xf numFmtId="0" fontId="0" fillId="3" borderId="12" xfId="0" applyFill="1" applyBorder="1"/>
    <xf numFmtId="14" fontId="0" fillId="3" borderId="12" xfId="0" applyNumberFormat="1" applyFill="1" applyBorder="1"/>
    <xf numFmtId="0" fontId="0" fillId="3" borderId="12" xfId="0" applyFill="1" applyBorder="1" applyAlignment="1">
      <alignment horizontal="center"/>
    </xf>
    <xf numFmtId="20" fontId="0" fillId="3" borderId="12" xfId="0" applyNumberFormat="1" applyFill="1" applyBorder="1"/>
    <xf numFmtId="0" fontId="0" fillId="3" borderId="13" xfId="0" applyFill="1" applyBorder="1" applyAlignment="1">
      <alignment horizontal="left"/>
    </xf>
    <xf numFmtId="0" fontId="0" fillId="3" borderId="13" xfId="0" applyFill="1" applyBorder="1"/>
    <xf numFmtId="14" fontId="0" fillId="3" borderId="13" xfId="0" applyNumberFormat="1" applyFill="1" applyBorder="1"/>
    <xf numFmtId="0" fontId="0" fillId="3" borderId="13" xfId="0" applyFill="1" applyBorder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20" fontId="4" fillId="3" borderId="11" xfId="0" applyNumberFormat="1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20" fontId="4" fillId="3" borderId="13" xfId="0" applyNumberFormat="1" applyFont="1" applyFill="1" applyBorder="1" applyAlignment="1">
      <alignment horizontal="left" vertical="center"/>
    </xf>
    <xf numFmtId="0" fontId="0" fillId="3" borderId="9" xfId="0" applyFill="1" applyBorder="1"/>
    <xf numFmtId="0" fontId="4" fillId="3" borderId="9" xfId="0" applyFont="1" applyFill="1" applyBorder="1" applyAlignment="1">
      <alignment horizontal="left" vertical="center"/>
    </xf>
    <xf numFmtId="20" fontId="4" fillId="3" borderId="9" xfId="0" applyNumberFormat="1" applyFont="1" applyFill="1" applyBorder="1" applyAlignment="1">
      <alignment horizontal="left" vertical="center"/>
    </xf>
    <xf numFmtId="0" fontId="5" fillId="0" borderId="15" xfId="0" applyFont="1" applyBorder="1"/>
    <xf numFmtId="0" fontId="3" fillId="3" borderId="5" xfId="0" applyFont="1" applyFill="1" applyBorder="1" applyAlignment="1">
      <alignment horizontal="left" vertical="center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5" fillId="0" borderId="3" xfId="0" applyFont="1" applyBorder="1"/>
    <xf numFmtId="0" fontId="4" fillId="0" borderId="1" xfId="0" applyFont="1" applyBorder="1" applyAlignment="1">
      <alignment horizontal="left" vertical="center" wrapText="1" readingOrder="1"/>
    </xf>
    <xf numFmtId="0" fontId="5" fillId="0" borderId="2" xfId="0" applyFont="1" applyBorder="1"/>
    <xf numFmtId="0" fontId="4" fillId="2" borderId="2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left" vertical="center" readingOrder="1"/>
    </xf>
    <xf numFmtId="0" fontId="5" fillId="0" borderId="0" xfId="0" applyFont="1"/>
    <xf numFmtId="0" fontId="5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" fontId="4" fillId="3" borderId="8" xfId="0" applyNumberFormat="1" applyFont="1" applyFill="1" applyBorder="1" applyAlignment="1">
      <alignment horizontal="left" vertical="center"/>
    </xf>
    <xf numFmtId="0" fontId="5" fillId="0" borderId="14" xfId="0" applyFont="1" applyBorder="1"/>
    <xf numFmtId="14" fontId="0" fillId="3" borderId="8" xfId="0" applyNumberFormat="1" applyFill="1" applyBorder="1" applyAlignment="1">
      <alignment horizontal="center"/>
    </xf>
    <xf numFmtId="14" fontId="0" fillId="3" borderId="14" xfId="0" applyNumberForma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" fontId="4" fillId="3" borderId="15" xfId="0" applyNumberFormat="1" applyFont="1" applyFill="1" applyBorder="1" applyAlignment="1">
      <alignment horizontal="left" vertical="center"/>
    </xf>
    <xf numFmtId="1" fontId="4" fillId="3" borderId="15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left" vertical="center"/>
    </xf>
    <xf numFmtId="0" fontId="5" fillId="0" borderId="9" xfId="0" applyFont="1" applyBorder="1"/>
    <xf numFmtId="14" fontId="0" fillId="3" borderId="7" xfId="0" applyNumberForma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 vertical="center"/>
    </xf>
    <xf numFmtId="171" fontId="4" fillId="6" borderId="0" xfId="3" applyNumberFormat="1" applyFont="1" applyFill="1"/>
    <xf numFmtId="172" fontId="0" fillId="3" borderId="11" xfId="0" applyNumberFormat="1" applyFill="1" applyBorder="1"/>
    <xf numFmtId="172" fontId="0" fillId="3" borderId="12" xfId="0" applyNumberFormat="1" applyFill="1" applyBorder="1"/>
    <xf numFmtId="172" fontId="0" fillId="3" borderId="13" xfId="0" applyNumberFormat="1" applyFill="1" applyBorder="1"/>
    <xf numFmtId="173" fontId="0" fillId="0" borderId="8" xfId="1" applyNumberFormat="1" applyFont="1" applyBorder="1" applyAlignment="1">
      <alignment horizontal="center"/>
    </xf>
    <xf numFmtId="173" fontId="0" fillId="0" borderId="14" xfId="1" applyNumberFormat="1" applyFont="1" applyBorder="1" applyAlignment="1">
      <alignment horizontal="center"/>
    </xf>
    <xf numFmtId="171" fontId="0" fillId="0" borderId="8" xfId="1" applyNumberFormat="1" applyFont="1" applyBorder="1" applyAlignment="1">
      <alignment horizontal="center"/>
    </xf>
    <xf numFmtId="171" fontId="0" fillId="0" borderId="7" xfId="1" applyNumberFormat="1" applyFont="1" applyBorder="1" applyAlignment="1">
      <alignment horizontal="center"/>
    </xf>
    <xf numFmtId="171" fontId="0" fillId="0" borderId="14" xfId="1" applyNumberFormat="1" applyFont="1" applyBorder="1" applyAlignment="1">
      <alignment horizontal="center"/>
    </xf>
    <xf numFmtId="0" fontId="0" fillId="6" borderId="0" xfId="0" applyFont="1" applyFill="1"/>
    <xf numFmtId="0" fontId="0" fillId="3" borderId="0" xfId="0" applyFont="1" applyFill="1"/>
    <xf numFmtId="0" fontId="2" fillId="6" borderId="0" xfId="0" applyFont="1" applyFill="1" applyAlignment="1">
      <alignment horizontal="left" vertical="center" wrapText="1"/>
    </xf>
    <xf numFmtId="0" fontId="0" fillId="6" borderId="0" xfId="0" applyFill="1"/>
    <xf numFmtId="0" fontId="3" fillId="6" borderId="0" xfId="0" applyFont="1" applyFill="1" applyAlignment="1">
      <alignment horizontal="left" vertical="center"/>
    </xf>
  </cellXfs>
  <cellStyles count="4">
    <cellStyle name="Moneda" xfId="1" builtinId="4"/>
    <cellStyle name="Moneda 2" xfId="3" xr:uid="{E34FA56D-BBB3-408A-BA32-E159EEF8E520}"/>
    <cellStyle name="Normal" xfId="0" builtinId="0"/>
    <cellStyle name="Normal 2" xfId="2" xr:uid="{4DCE28A5-8FD1-4D30-9DAA-E948F6ED79C6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6" formatCode="_-&quot;$&quot;* #,##0_-;\-&quot;$&quot;* #,##0_-;_-&quot;$&quot;* &quot;-&quot;??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6" formatCode="_-&quot;$&quot;* #,##0_-;\-&quot;$&quot;* #,##0_-;_-&quot;$&quot;* &quot;-&quot;??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6" formatCode="_-&quot;$&quot;* #,##0_-;\-&quot;$&quot;* #,##0_-;_-&quot;$&quot;* &quot;-&quot;??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5FAF5D-2170-474C-8910-ADF1E557A280}" name="Tabla3" displayName="Tabla3" ref="A1:D6" totalsRowShown="0" headerRowDxfId="5" dataDxfId="4" dataCellStyle="Moneda">
  <autoFilter ref="A1:D6" xr:uid="{65FABEA2-D149-4A69-A7DF-D569B93C7FB2}"/>
  <tableColumns count="4">
    <tableColumn id="1" xr3:uid="{0BC7882D-8998-4F72-A5F7-70FF782E6F3C}" name="Hotel" dataDxfId="3"/>
    <tableColumn id="2" xr3:uid="{11A74D63-C8E8-4168-B72D-734212994972}" name="Sencilla - Todo Incluido" dataDxfId="2" dataCellStyle="Moneda"/>
    <tableColumn id="3" xr3:uid="{C2CA908E-CC00-4969-A5BF-E2C5850AC153}" name="Doble - Todo Incluido" dataDxfId="1" dataCellStyle="Moneda"/>
    <tableColumn id="4" xr3:uid="{557C8AEF-8533-42E9-90C6-058868E0620F}" name="Triple - Todo Incluido" dataDxfId="0" dataCellStyle="Moneda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C06D-7D0F-4F1F-9B12-D99F69836248}">
  <dimension ref="A1:AZ217"/>
  <sheetViews>
    <sheetView tabSelected="1" zoomScale="80" zoomScaleNormal="80" workbookViewId="0">
      <selection activeCell="G22" sqref="G22:G23"/>
    </sheetView>
  </sheetViews>
  <sheetFormatPr baseColWidth="10" defaultRowHeight="15" x14ac:dyDescent="0.2"/>
  <cols>
    <col min="8" max="8" width="23.1640625" bestFit="1" customWidth="1"/>
    <col min="9" max="9" width="12" bestFit="1" customWidth="1"/>
    <col min="10" max="10" width="13.6640625" bestFit="1" customWidth="1"/>
    <col min="17" max="50" width="10.83203125" style="91"/>
  </cols>
  <sheetData>
    <row r="1" spans="1:52" s="25" customFormat="1" ht="72" customHeight="1" x14ac:dyDescent="0.2">
      <c r="A1" s="93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  <c r="O1" s="94"/>
      <c r="P1" s="94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</row>
    <row r="2" spans="1:52" ht="16" x14ac:dyDescent="0.2">
      <c r="A2" s="50" t="s">
        <v>0</v>
      </c>
      <c r="B2" s="53"/>
      <c r="C2" s="51"/>
      <c r="D2" s="61"/>
      <c r="E2" s="62"/>
      <c r="F2" s="62"/>
      <c r="G2" s="62"/>
      <c r="H2" s="62"/>
      <c r="I2" s="62"/>
      <c r="J2" s="62"/>
      <c r="K2" s="62"/>
      <c r="L2" s="63"/>
      <c r="M2" s="64" t="s">
        <v>1</v>
      </c>
      <c r="N2" s="51"/>
      <c r="O2" s="65"/>
      <c r="P2" s="51"/>
    </row>
    <row r="3" spans="1:52" ht="16" x14ac:dyDescent="0.2">
      <c r="A3" s="50" t="s">
        <v>2</v>
      </c>
      <c r="B3" s="51"/>
      <c r="C3" s="52"/>
      <c r="D3" s="53"/>
      <c r="E3" s="53"/>
      <c r="F3" s="53"/>
      <c r="G3" s="53"/>
      <c r="H3" s="53"/>
      <c r="I3" s="53"/>
      <c r="J3" s="53"/>
      <c r="K3" s="51"/>
      <c r="L3" s="54" t="s">
        <v>3</v>
      </c>
      <c r="M3" s="51"/>
      <c r="N3" s="52"/>
      <c r="O3" s="53"/>
      <c r="P3" s="51"/>
    </row>
    <row r="4" spans="1:52" ht="16" x14ac:dyDescent="0.2">
      <c r="A4" s="1" t="s">
        <v>4</v>
      </c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1:52" ht="16" x14ac:dyDescent="0.2">
      <c r="A5" s="58" t="s">
        <v>32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</row>
    <row r="6" spans="1:52" ht="16" x14ac:dyDescent="0.2">
      <c r="A6" s="49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spans="1:52" ht="16" x14ac:dyDescent="0.2">
      <c r="A7" s="4" t="s">
        <v>5</v>
      </c>
      <c r="B7" s="2"/>
      <c r="C7" s="2"/>
      <c r="D7" s="2"/>
      <c r="E7" s="2"/>
      <c r="F7" s="2"/>
      <c r="G7" s="2"/>
      <c r="H7" s="2"/>
      <c r="I7" s="2"/>
      <c r="J7" s="2"/>
      <c r="K7" s="5"/>
      <c r="L7" s="2"/>
      <c r="M7" s="2"/>
      <c r="N7" s="2"/>
      <c r="O7" s="2"/>
      <c r="P7" s="3"/>
    </row>
    <row r="8" spans="1:52" ht="16" x14ac:dyDescent="0.2">
      <c r="A8" s="6" t="s">
        <v>6</v>
      </c>
      <c r="B8" s="66" t="s">
        <v>34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7"/>
    </row>
    <row r="9" spans="1:52" s="23" customFormat="1" ht="13.5" customHeight="1" x14ac:dyDescent="0.2">
      <c r="A9" s="73" t="s">
        <v>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  <c r="Q9" s="24"/>
      <c r="R9" s="24"/>
      <c r="S9" s="24"/>
      <c r="T9" s="24"/>
      <c r="U9" s="24"/>
      <c r="V9" s="24"/>
      <c r="W9" s="24"/>
      <c r="X9" s="24"/>
      <c r="Y9" s="24"/>
      <c r="Z9" s="24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25"/>
      <c r="AZ9" s="25"/>
    </row>
    <row r="10" spans="1:52" s="23" customFormat="1" ht="62" customHeight="1" x14ac:dyDescent="0.2">
      <c r="A10" s="7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9" t="s">
        <v>18</v>
      </c>
      <c r="L10" s="9" t="s">
        <v>19</v>
      </c>
      <c r="M10" s="9" t="s">
        <v>20</v>
      </c>
      <c r="N10" s="9" t="s">
        <v>21</v>
      </c>
      <c r="O10" s="9" t="s">
        <v>22</v>
      </c>
      <c r="P10" s="9" t="s">
        <v>20</v>
      </c>
      <c r="Q10" s="24"/>
      <c r="R10" s="24"/>
      <c r="S10" s="26"/>
      <c r="T10" s="24"/>
      <c r="U10" s="24"/>
      <c r="V10" s="24"/>
      <c r="W10" s="24"/>
      <c r="X10" s="24"/>
      <c r="Y10" s="24"/>
      <c r="Z10" s="24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25"/>
      <c r="AZ10" s="25"/>
    </row>
    <row r="11" spans="1:52" s="23" customFormat="1" ht="16" thickBot="1" x14ac:dyDescent="0.25">
      <c r="A11" s="27">
        <v>1</v>
      </c>
      <c r="B11" s="28"/>
      <c r="C11" s="28"/>
      <c r="D11" s="28"/>
      <c r="E11" s="29">
        <v>44296</v>
      </c>
      <c r="F11" s="29">
        <v>44304</v>
      </c>
      <c r="G11" s="30">
        <f t="shared" ref="G11:G13" si="0">F11-E11</f>
        <v>8</v>
      </c>
      <c r="H11" s="28" t="s">
        <v>23</v>
      </c>
      <c r="I11" s="83">
        <f>VLOOKUP($B$8,Tabla3[#All],2,0)</f>
        <v>245</v>
      </c>
      <c r="J11" s="83">
        <f t="shared" ref="J11:J13" si="1">G11*I11</f>
        <v>1960</v>
      </c>
      <c r="K11" s="29"/>
      <c r="L11" s="31"/>
      <c r="M11" s="28"/>
      <c r="N11" s="29"/>
      <c r="O11" s="31"/>
      <c r="P11" s="28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25"/>
      <c r="AZ11" s="25"/>
    </row>
    <row r="12" spans="1:52" s="23" customFormat="1" ht="16" thickBot="1" x14ac:dyDescent="0.25">
      <c r="A12" s="32">
        <v>2</v>
      </c>
      <c r="B12" s="33"/>
      <c r="C12" s="33"/>
      <c r="D12" s="33"/>
      <c r="E12" s="29">
        <v>44296</v>
      </c>
      <c r="F12" s="29">
        <v>44304</v>
      </c>
      <c r="G12" s="35">
        <f t="shared" si="0"/>
        <v>8</v>
      </c>
      <c r="H12" s="33" t="s">
        <v>23</v>
      </c>
      <c r="I12" s="83">
        <f>VLOOKUP($B$8,Tabla3[#All],2,0)</f>
        <v>245</v>
      </c>
      <c r="J12" s="84">
        <f t="shared" si="1"/>
        <v>1960</v>
      </c>
      <c r="K12" s="34"/>
      <c r="L12" s="36"/>
      <c r="M12" s="33"/>
      <c r="N12" s="34"/>
      <c r="O12" s="33"/>
      <c r="P12" s="33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25"/>
      <c r="AZ12" s="25"/>
    </row>
    <row r="13" spans="1:52" s="23" customFormat="1" ht="16" thickBot="1" x14ac:dyDescent="0.25">
      <c r="A13" s="37">
        <v>3</v>
      </c>
      <c r="B13" s="38"/>
      <c r="C13" s="38"/>
      <c r="D13" s="38"/>
      <c r="E13" s="29">
        <v>44296</v>
      </c>
      <c r="F13" s="29">
        <v>44304</v>
      </c>
      <c r="G13" s="40">
        <f t="shared" si="0"/>
        <v>8</v>
      </c>
      <c r="H13" s="38" t="s">
        <v>23</v>
      </c>
      <c r="I13" s="83">
        <f>VLOOKUP($B$8,Tabla3[#All],2,0)</f>
        <v>245</v>
      </c>
      <c r="J13" s="85">
        <f t="shared" si="1"/>
        <v>1960</v>
      </c>
      <c r="K13" s="39"/>
      <c r="L13" s="38"/>
      <c r="M13" s="38"/>
      <c r="N13" s="39"/>
      <c r="O13" s="38"/>
      <c r="P13" s="38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25"/>
      <c r="AZ13" s="25"/>
    </row>
    <row r="14" spans="1:52" s="23" customFormat="1" ht="15.75" customHeight="1" x14ac:dyDescent="0.2">
      <c r="A14" s="73" t="s">
        <v>24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25"/>
      <c r="AZ14" s="25"/>
    </row>
    <row r="15" spans="1:52" s="23" customFormat="1" ht="71" customHeight="1" x14ac:dyDescent="0.2">
      <c r="A15" s="11" t="s">
        <v>8</v>
      </c>
      <c r="B15" s="11" t="s">
        <v>9</v>
      </c>
      <c r="C15" s="11" t="s">
        <v>10</v>
      </c>
      <c r="D15" s="11" t="s">
        <v>11</v>
      </c>
      <c r="E15" s="11" t="s">
        <v>12</v>
      </c>
      <c r="F15" s="11" t="s">
        <v>13</v>
      </c>
      <c r="G15" s="11" t="s">
        <v>14</v>
      </c>
      <c r="H15" s="11" t="s">
        <v>15</v>
      </c>
      <c r="I15" s="11" t="s">
        <v>16</v>
      </c>
      <c r="J15" s="11" t="s">
        <v>17</v>
      </c>
      <c r="K15" s="12" t="s">
        <v>18</v>
      </c>
      <c r="L15" s="12" t="s">
        <v>19</v>
      </c>
      <c r="M15" s="12" t="s">
        <v>20</v>
      </c>
      <c r="N15" s="12" t="s">
        <v>21</v>
      </c>
      <c r="O15" s="12" t="s">
        <v>22</v>
      </c>
      <c r="P15" s="12" t="s">
        <v>20</v>
      </c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25"/>
      <c r="AZ15" s="25"/>
    </row>
    <row r="16" spans="1:52" s="23" customFormat="1" ht="15.75" customHeight="1" x14ac:dyDescent="0.2">
      <c r="A16" s="68">
        <v>1</v>
      </c>
      <c r="B16" s="10"/>
      <c r="C16" s="10"/>
      <c r="D16" s="10"/>
      <c r="E16" s="70">
        <v>44298</v>
      </c>
      <c r="F16" s="70">
        <v>44304</v>
      </c>
      <c r="G16" s="72">
        <f>F16-E16</f>
        <v>6</v>
      </c>
      <c r="H16" s="68" t="s">
        <v>25</v>
      </c>
      <c r="I16" s="86">
        <f>VLOOKUP($B$8,Tabla3[#All],3,0)</f>
        <v>405</v>
      </c>
      <c r="J16" s="86">
        <f>G16*I16</f>
        <v>2430</v>
      </c>
      <c r="K16" s="14"/>
      <c r="L16" s="13"/>
      <c r="M16" s="14"/>
      <c r="N16" s="14"/>
      <c r="O16" s="14"/>
      <c r="P16" s="14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25"/>
      <c r="AZ16" s="25"/>
    </row>
    <row r="17" spans="1:52" s="23" customFormat="1" ht="15.75" customHeight="1" thickBot="1" x14ac:dyDescent="0.25">
      <c r="A17" s="69"/>
      <c r="B17" s="28"/>
      <c r="C17" s="28"/>
      <c r="D17" s="28"/>
      <c r="E17" s="71"/>
      <c r="F17" s="71"/>
      <c r="G17" s="69"/>
      <c r="H17" s="69"/>
      <c r="I17" s="87"/>
      <c r="J17" s="87"/>
      <c r="K17" s="41"/>
      <c r="L17" s="42"/>
      <c r="M17" s="41"/>
      <c r="N17" s="41"/>
      <c r="O17" s="41"/>
      <c r="P17" s="41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25"/>
      <c r="AZ17" s="25"/>
    </row>
    <row r="18" spans="1:52" s="23" customFormat="1" ht="15.75" customHeight="1" x14ac:dyDescent="0.2">
      <c r="A18" s="76">
        <v>2</v>
      </c>
      <c r="B18" s="38"/>
      <c r="C18" s="38"/>
      <c r="D18" s="38"/>
      <c r="E18" s="70">
        <v>44298</v>
      </c>
      <c r="F18" s="70">
        <v>44304</v>
      </c>
      <c r="G18" s="77">
        <f>F18-E18</f>
        <v>6</v>
      </c>
      <c r="H18" s="76" t="s">
        <v>25</v>
      </c>
      <c r="I18" s="86">
        <f>VLOOKUP($B$8,Tabla3[#All],3,0)</f>
        <v>405</v>
      </c>
      <c r="J18" s="86">
        <f>G18*I18</f>
        <v>2430</v>
      </c>
      <c r="K18" s="43"/>
      <c r="L18" s="43"/>
      <c r="M18" s="43"/>
      <c r="N18" s="43"/>
      <c r="O18" s="43"/>
      <c r="P18" s="43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25"/>
      <c r="AZ18" s="25"/>
    </row>
    <row r="19" spans="1:52" s="23" customFormat="1" ht="15.75" customHeight="1" thickBot="1" x14ac:dyDescent="0.25">
      <c r="A19" s="69"/>
      <c r="B19" s="28"/>
      <c r="C19" s="28"/>
      <c r="D19" s="28"/>
      <c r="E19" s="71"/>
      <c r="F19" s="71"/>
      <c r="G19" s="69"/>
      <c r="H19" s="69"/>
      <c r="I19" s="87"/>
      <c r="J19" s="87"/>
      <c r="K19" s="41"/>
      <c r="L19" s="41"/>
      <c r="M19" s="41"/>
      <c r="N19" s="41"/>
      <c r="O19" s="42"/>
      <c r="P19" s="41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25"/>
      <c r="AZ19" s="25"/>
    </row>
    <row r="20" spans="1:52" s="23" customFormat="1" ht="15.75" customHeight="1" x14ac:dyDescent="0.2">
      <c r="A20" s="76">
        <v>3</v>
      </c>
      <c r="B20" s="38"/>
      <c r="C20" s="38"/>
      <c r="D20" s="38"/>
      <c r="E20" s="70">
        <v>44298</v>
      </c>
      <c r="F20" s="70">
        <v>44304</v>
      </c>
      <c r="G20" s="77">
        <f>F20-E20</f>
        <v>6</v>
      </c>
      <c r="H20" s="76" t="s">
        <v>25</v>
      </c>
      <c r="I20" s="86">
        <f>VLOOKUP($B$8,Tabla3[#All],3,0)</f>
        <v>405</v>
      </c>
      <c r="J20" s="86">
        <f>G20*I20</f>
        <v>2430</v>
      </c>
      <c r="K20" s="43"/>
      <c r="L20" s="43"/>
      <c r="M20" s="43"/>
      <c r="N20" s="43"/>
      <c r="O20" s="44"/>
      <c r="P20" s="43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25"/>
      <c r="AZ20" s="25"/>
    </row>
    <row r="21" spans="1:52" s="23" customFormat="1" ht="15.75" customHeight="1" thickBot="1" x14ac:dyDescent="0.25">
      <c r="A21" s="69"/>
      <c r="B21" s="28"/>
      <c r="C21" s="28"/>
      <c r="D21" s="28"/>
      <c r="E21" s="71"/>
      <c r="F21" s="71"/>
      <c r="G21" s="69"/>
      <c r="H21" s="69"/>
      <c r="I21" s="87"/>
      <c r="J21" s="87"/>
      <c r="K21" s="41"/>
      <c r="L21" s="42"/>
      <c r="M21" s="41"/>
      <c r="N21" s="41"/>
      <c r="O21" s="42"/>
      <c r="P21" s="41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25"/>
      <c r="AZ21" s="25"/>
    </row>
    <row r="22" spans="1:52" s="23" customFormat="1" ht="15.75" customHeight="1" x14ac:dyDescent="0.2">
      <c r="A22" s="76">
        <v>4</v>
      </c>
      <c r="B22" s="38"/>
      <c r="C22" s="38"/>
      <c r="D22" s="38"/>
      <c r="E22" s="70">
        <v>44298</v>
      </c>
      <c r="F22" s="70">
        <v>44304</v>
      </c>
      <c r="G22" s="77">
        <f>F22-E22</f>
        <v>6</v>
      </c>
      <c r="H22" s="76" t="s">
        <v>25</v>
      </c>
      <c r="I22" s="86">
        <f>VLOOKUP($B$8,Tabla3[#All],3,0)</f>
        <v>405</v>
      </c>
      <c r="J22" s="86">
        <f>G22*I22</f>
        <v>2430</v>
      </c>
      <c r="K22" s="43"/>
      <c r="L22" s="44"/>
      <c r="M22" s="43"/>
      <c r="N22" s="43"/>
      <c r="O22" s="44"/>
      <c r="P22" s="43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25"/>
      <c r="AZ22" s="25"/>
    </row>
    <row r="23" spans="1:52" s="23" customFormat="1" ht="15.75" customHeight="1" thickBot="1" x14ac:dyDescent="0.25">
      <c r="A23" s="69"/>
      <c r="B23" s="28"/>
      <c r="C23" s="28"/>
      <c r="D23" s="28"/>
      <c r="E23" s="71"/>
      <c r="F23" s="71"/>
      <c r="G23" s="69"/>
      <c r="H23" s="69"/>
      <c r="I23" s="87"/>
      <c r="J23" s="87"/>
      <c r="K23" s="41"/>
      <c r="L23" s="42"/>
      <c r="M23" s="41"/>
      <c r="N23" s="41"/>
      <c r="O23" s="42"/>
      <c r="P23" s="41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25"/>
      <c r="AZ23" s="25"/>
    </row>
    <row r="24" spans="1:52" s="23" customFormat="1" ht="15.75" customHeight="1" x14ac:dyDescent="0.2">
      <c r="A24" s="78">
        <v>5</v>
      </c>
      <c r="B24" s="45"/>
      <c r="C24" s="45"/>
      <c r="D24" s="45"/>
      <c r="E24" s="70">
        <v>44298</v>
      </c>
      <c r="F24" s="70">
        <v>44304</v>
      </c>
      <c r="G24" s="81">
        <f>F24-E24</f>
        <v>6</v>
      </c>
      <c r="H24" s="78" t="s">
        <v>25</v>
      </c>
      <c r="I24" s="86">
        <f>VLOOKUP($B$8,Tabla3[#All],3,0)</f>
        <v>405</v>
      </c>
      <c r="J24" s="86">
        <f>G24*I24</f>
        <v>2430</v>
      </c>
      <c r="K24" s="46"/>
      <c r="L24" s="47"/>
      <c r="M24" s="46"/>
      <c r="N24" s="46"/>
      <c r="O24" s="47"/>
      <c r="P24" s="46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25"/>
      <c r="AZ24" s="25"/>
    </row>
    <row r="25" spans="1:52" s="23" customFormat="1" ht="15.75" customHeight="1" thickBot="1" x14ac:dyDescent="0.25">
      <c r="A25" s="79"/>
      <c r="B25" s="10"/>
      <c r="C25" s="10"/>
      <c r="D25" s="10"/>
      <c r="E25" s="71"/>
      <c r="F25" s="71"/>
      <c r="G25" s="79"/>
      <c r="H25" s="79"/>
      <c r="I25" s="87"/>
      <c r="J25" s="87"/>
      <c r="K25" s="14"/>
      <c r="L25" s="13"/>
      <c r="M25" s="14"/>
      <c r="N25" s="14"/>
      <c r="O25" s="13"/>
      <c r="P25" s="14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25"/>
      <c r="AZ25" s="25"/>
    </row>
    <row r="26" spans="1:52" s="23" customFormat="1" ht="15.75" customHeight="1" x14ac:dyDescent="0.2">
      <c r="A26" s="73" t="s">
        <v>26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25"/>
      <c r="AZ26" s="25"/>
    </row>
    <row r="27" spans="1:52" s="23" customFormat="1" ht="65" customHeight="1" x14ac:dyDescent="0.2">
      <c r="A27" s="11" t="s">
        <v>8</v>
      </c>
      <c r="B27" s="11" t="s">
        <v>9</v>
      </c>
      <c r="C27" s="11" t="s">
        <v>10</v>
      </c>
      <c r="D27" s="11" t="s">
        <v>11</v>
      </c>
      <c r="E27" s="11" t="s">
        <v>12</v>
      </c>
      <c r="F27" s="11" t="s">
        <v>13</v>
      </c>
      <c r="G27" s="11" t="s">
        <v>14</v>
      </c>
      <c r="H27" s="11" t="s">
        <v>15</v>
      </c>
      <c r="I27" s="11" t="s">
        <v>16</v>
      </c>
      <c r="J27" s="11" t="s">
        <v>17</v>
      </c>
      <c r="K27" s="12" t="s">
        <v>18</v>
      </c>
      <c r="L27" s="12" t="s">
        <v>19</v>
      </c>
      <c r="M27" s="12" t="s">
        <v>20</v>
      </c>
      <c r="N27" s="12" t="s">
        <v>21</v>
      </c>
      <c r="O27" s="12" t="s">
        <v>22</v>
      </c>
      <c r="P27" s="12" t="s">
        <v>20</v>
      </c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25"/>
      <c r="AZ27" s="25"/>
    </row>
    <row r="28" spans="1:52" s="23" customFormat="1" ht="15.75" customHeight="1" x14ac:dyDescent="0.2">
      <c r="A28" s="68">
        <v>1</v>
      </c>
      <c r="B28" s="10"/>
      <c r="C28" s="10"/>
      <c r="D28" s="10"/>
      <c r="E28" s="70">
        <v>44299</v>
      </c>
      <c r="F28" s="70">
        <v>44305</v>
      </c>
      <c r="G28" s="72">
        <f>F28-E28</f>
        <v>6</v>
      </c>
      <c r="H28" s="68" t="s">
        <v>27</v>
      </c>
      <c r="I28" s="88">
        <f>VLOOKUP($B$8,Tabla3[#All],4,0)</f>
        <v>565</v>
      </c>
      <c r="J28" s="88">
        <f>G28*I28</f>
        <v>3390</v>
      </c>
      <c r="K28" s="14"/>
      <c r="L28" s="13"/>
      <c r="M28" s="14"/>
      <c r="N28" s="14"/>
      <c r="O28" s="14"/>
      <c r="P28" s="14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25"/>
      <c r="AZ28" s="25"/>
    </row>
    <row r="29" spans="1:52" s="23" customFormat="1" ht="15.75" customHeight="1" x14ac:dyDescent="0.2">
      <c r="A29" s="78"/>
      <c r="B29" s="10"/>
      <c r="C29" s="10"/>
      <c r="D29" s="10"/>
      <c r="E29" s="80"/>
      <c r="F29" s="80"/>
      <c r="G29" s="81"/>
      <c r="H29" s="78"/>
      <c r="I29" s="89"/>
      <c r="J29" s="89"/>
      <c r="K29" s="14"/>
      <c r="L29" s="13"/>
      <c r="M29" s="14"/>
      <c r="N29" s="14"/>
      <c r="O29" s="14"/>
      <c r="P29" s="14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25"/>
      <c r="AZ29" s="25"/>
    </row>
    <row r="30" spans="1:52" s="23" customFormat="1" ht="15.75" customHeight="1" thickBot="1" x14ac:dyDescent="0.25">
      <c r="A30" s="69"/>
      <c r="B30" s="28"/>
      <c r="C30" s="28"/>
      <c r="D30" s="28"/>
      <c r="E30" s="71"/>
      <c r="F30" s="71"/>
      <c r="G30" s="69"/>
      <c r="H30" s="69"/>
      <c r="I30" s="90"/>
      <c r="J30" s="90"/>
      <c r="K30" s="41"/>
      <c r="L30" s="42"/>
      <c r="M30" s="41"/>
      <c r="N30" s="41"/>
      <c r="O30" s="41"/>
      <c r="P30" s="41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25"/>
      <c r="AZ30" s="25"/>
    </row>
    <row r="31" spans="1:52" s="23" customFormat="1" ht="15.75" customHeight="1" x14ac:dyDescent="0.2">
      <c r="A31" s="48"/>
      <c r="B31" s="38"/>
      <c r="C31" s="38"/>
      <c r="D31" s="38"/>
      <c r="E31" s="70">
        <v>44299</v>
      </c>
      <c r="F31" s="70">
        <v>44305</v>
      </c>
      <c r="G31" s="77">
        <f>F31-E31</f>
        <v>6</v>
      </c>
      <c r="H31" s="76" t="s">
        <v>27</v>
      </c>
      <c r="I31" s="88">
        <f>VLOOKUP($B$8,Tabla3[#All],4,0)</f>
        <v>565</v>
      </c>
      <c r="J31" s="88">
        <f>G31*I31</f>
        <v>3390</v>
      </c>
      <c r="K31" s="43"/>
      <c r="L31" s="44"/>
      <c r="M31" s="43"/>
      <c r="N31" s="43"/>
      <c r="O31" s="43"/>
      <c r="P31" s="43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25"/>
      <c r="AZ31" s="25"/>
    </row>
    <row r="32" spans="1:52" s="23" customFormat="1" ht="15.75" customHeight="1" x14ac:dyDescent="0.2">
      <c r="A32" s="78">
        <v>2</v>
      </c>
      <c r="B32" s="10"/>
      <c r="C32" s="10"/>
      <c r="D32" s="10"/>
      <c r="E32" s="80"/>
      <c r="F32" s="80"/>
      <c r="G32" s="81"/>
      <c r="H32" s="78"/>
      <c r="I32" s="89"/>
      <c r="J32" s="89"/>
      <c r="K32" s="14"/>
      <c r="L32" s="14"/>
      <c r="M32" s="14"/>
      <c r="N32" s="14"/>
      <c r="O32" s="14"/>
      <c r="P32" s="14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25"/>
      <c r="AZ32" s="25"/>
    </row>
    <row r="33" spans="1:52" s="23" customFormat="1" ht="15.75" customHeight="1" thickBot="1" x14ac:dyDescent="0.25">
      <c r="A33" s="69"/>
      <c r="B33" s="28"/>
      <c r="C33" s="28"/>
      <c r="D33" s="28"/>
      <c r="E33" s="71"/>
      <c r="F33" s="71"/>
      <c r="G33" s="69"/>
      <c r="H33" s="69"/>
      <c r="I33" s="90"/>
      <c r="J33" s="90"/>
      <c r="K33" s="42"/>
      <c r="L33" s="41"/>
      <c r="M33" s="41"/>
      <c r="N33" s="42"/>
      <c r="O33" s="42"/>
      <c r="P33" s="41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25"/>
      <c r="AZ33" s="25"/>
    </row>
    <row r="34" spans="1:52" s="23" customFormat="1" ht="15.75" customHeight="1" x14ac:dyDescent="0.2">
      <c r="A34" s="76">
        <v>3</v>
      </c>
      <c r="B34" s="38"/>
      <c r="C34" s="38"/>
      <c r="D34" s="38"/>
      <c r="E34" s="70">
        <v>44299</v>
      </c>
      <c r="F34" s="70">
        <v>44305</v>
      </c>
      <c r="G34" s="77">
        <f>F34-E34</f>
        <v>6</v>
      </c>
      <c r="H34" s="76" t="s">
        <v>27</v>
      </c>
      <c r="I34" s="88">
        <f>VLOOKUP($B$8,Tabla3[#All],4,0)</f>
        <v>565</v>
      </c>
      <c r="J34" s="88">
        <f>G34*I34</f>
        <v>3390</v>
      </c>
      <c r="K34" s="44"/>
      <c r="L34" s="43"/>
      <c r="M34" s="43"/>
      <c r="N34" s="44"/>
      <c r="O34" s="44"/>
      <c r="P34" s="43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25"/>
      <c r="AZ34" s="25"/>
    </row>
    <row r="35" spans="1:52" s="23" customFormat="1" ht="15.75" customHeight="1" x14ac:dyDescent="0.2">
      <c r="A35" s="78"/>
      <c r="B35" s="10"/>
      <c r="C35" s="10"/>
      <c r="D35" s="10"/>
      <c r="E35" s="80"/>
      <c r="F35" s="80"/>
      <c r="G35" s="81"/>
      <c r="H35" s="78"/>
      <c r="I35" s="89"/>
      <c r="J35" s="89"/>
      <c r="K35" s="13"/>
      <c r="L35" s="14"/>
      <c r="M35" s="14"/>
      <c r="N35" s="13"/>
      <c r="O35" s="13"/>
      <c r="P35" s="14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25"/>
      <c r="AZ35" s="25"/>
    </row>
    <row r="36" spans="1:52" s="23" customFormat="1" ht="15.75" customHeight="1" thickBot="1" x14ac:dyDescent="0.25">
      <c r="A36" s="69"/>
      <c r="B36" s="28"/>
      <c r="C36" s="28"/>
      <c r="D36" s="28"/>
      <c r="E36" s="71"/>
      <c r="F36" s="71"/>
      <c r="G36" s="69"/>
      <c r="H36" s="69"/>
      <c r="I36" s="90"/>
      <c r="J36" s="90"/>
      <c r="K36" s="42"/>
      <c r="L36" s="42"/>
      <c r="M36" s="41"/>
      <c r="N36" s="42"/>
      <c r="O36" s="42"/>
      <c r="P36" s="41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25"/>
      <c r="AZ36" s="25"/>
    </row>
    <row r="37" spans="1:52" s="23" customFormat="1" ht="15.75" customHeight="1" x14ac:dyDescent="0.2">
      <c r="A37" s="76">
        <v>4</v>
      </c>
      <c r="B37" s="38"/>
      <c r="C37" s="38"/>
      <c r="D37" s="38"/>
      <c r="E37" s="70">
        <v>44299</v>
      </c>
      <c r="F37" s="70">
        <v>44305</v>
      </c>
      <c r="G37" s="77">
        <f>F37-E37</f>
        <v>6</v>
      </c>
      <c r="H37" s="76" t="s">
        <v>27</v>
      </c>
      <c r="I37" s="88">
        <f>VLOOKUP($B$8,Tabla3[#All],4,0)</f>
        <v>565</v>
      </c>
      <c r="J37" s="88">
        <f>G37*I37</f>
        <v>3390</v>
      </c>
      <c r="K37" s="44"/>
      <c r="L37" s="44"/>
      <c r="M37" s="43"/>
      <c r="N37" s="44"/>
      <c r="O37" s="44"/>
      <c r="P37" s="43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25"/>
      <c r="AZ37" s="25"/>
    </row>
    <row r="38" spans="1:52" s="23" customFormat="1" ht="15.75" customHeight="1" x14ac:dyDescent="0.2">
      <c r="A38" s="78"/>
      <c r="B38" s="10"/>
      <c r="C38" s="10"/>
      <c r="D38" s="10"/>
      <c r="E38" s="80"/>
      <c r="F38" s="80"/>
      <c r="G38" s="81"/>
      <c r="H38" s="78"/>
      <c r="I38" s="89"/>
      <c r="J38" s="89"/>
      <c r="K38" s="13"/>
      <c r="L38" s="13"/>
      <c r="M38" s="14"/>
      <c r="N38" s="13"/>
      <c r="O38" s="13"/>
      <c r="P38" s="14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25"/>
      <c r="AZ38" s="25"/>
    </row>
    <row r="39" spans="1:52" s="23" customFormat="1" ht="15.75" customHeight="1" thickBot="1" x14ac:dyDescent="0.25">
      <c r="A39" s="69"/>
      <c r="B39" s="28"/>
      <c r="C39" s="28"/>
      <c r="D39" s="28"/>
      <c r="E39" s="71"/>
      <c r="F39" s="71"/>
      <c r="G39" s="69"/>
      <c r="H39" s="69"/>
      <c r="I39" s="90"/>
      <c r="J39" s="90"/>
      <c r="K39" s="42"/>
      <c r="L39" s="42"/>
      <c r="M39" s="41"/>
      <c r="N39" s="42"/>
      <c r="O39" s="42"/>
      <c r="P39" s="41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25"/>
      <c r="AZ39" s="25"/>
    </row>
    <row r="40" spans="1:52" s="23" customFormat="1" ht="15.75" customHeight="1" x14ac:dyDescent="0.2">
      <c r="A40" s="78">
        <v>5</v>
      </c>
      <c r="B40" s="45"/>
      <c r="C40" s="45"/>
      <c r="D40" s="45"/>
      <c r="E40" s="70">
        <v>44299</v>
      </c>
      <c r="F40" s="70">
        <v>44305</v>
      </c>
      <c r="G40" s="81">
        <f>F40-E40</f>
        <v>6</v>
      </c>
      <c r="H40" s="78" t="s">
        <v>27</v>
      </c>
      <c r="I40" s="88">
        <f>VLOOKUP($B$8,Tabla3[#All],4,0)</f>
        <v>565</v>
      </c>
      <c r="J40" s="88">
        <f>G40*I40</f>
        <v>3390</v>
      </c>
      <c r="K40" s="47"/>
      <c r="L40" s="47"/>
      <c r="M40" s="46"/>
      <c r="N40" s="47"/>
      <c r="O40" s="47"/>
      <c r="P40" s="46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25"/>
      <c r="AZ40" s="25"/>
    </row>
    <row r="41" spans="1:52" s="23" customFormat="1" ht="15.75" customHeight="1" x14ac:dyDescent="0.2">
      <c r="A41" s="78"/>
      <c r="B41" s="10"/>
      <c r="C41" s="10"/>
      <c r="D41" s="10"/>
      <c r="E41" s="80"/>
      <c r="F41" s="80"/>
      <c r="G41" s="81"/>
      <c r="H41" s="78"/>
      <c r="I41" s="89"/>
      <c r="J41" s="89"/>
      <c r="K41" s="13"/>
      <c r="L41" s="13"/>
      <c r="M41" s="14"/>
      <c r="N41" s="13"/>
      <c r="O41" s="13"/>
      <c r="P41" s="14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25"/>
      <c r="AZ41" s="25"/>
    </row>
    <row r="42" spans="1:52" s="23" customFormat="1" ht="15.75" customHeight="1" thickBot="1" x14ac:dyDescent="0.25">
      <c r="A42" s="79"/>
      <c r="B42" s="10"/>
      <c r="C42" s="10"/>
      <c r="D42" s="10"/>
      <c r="E42" s="71"/>
      <c r="F42" s="71"/>
      <c r="G42" s="79"/>
      <c r="H42" s="79"/>
      <c r="I42" s="90"/>
      <c r="J42" s="90"/>
      <c r="K42" s="13"/>
      <c r="L42" s="13"/>
      <c r="M42" s="14"/>
      <c r="N42" s="13"/>
      <c r="O42" s="13"/>
      <c r="P42" s="14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25"/>
      <c r="AZ42" s="25"/>
    </row>
    <row r="43" spans="1:52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52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52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52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52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52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1:16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1:16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1:16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1:16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</row>
    <row r="96" spans="1:16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1:16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1:16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6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1:16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6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16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16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16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6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16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16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6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1:16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1:16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1:16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1:16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6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6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16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6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16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1:16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  <row r="144" spans="1:16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</row>
    <row r="145" spans="1:16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</row>
    <row r="146" spans="1:16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</row>
    <row r="147" spans="1:16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</row>
    <row r="148" spans="1:16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</row>
    <row r="153" spans="1:16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1:16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1:16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1:16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 spans="1:16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6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6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1:16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1:16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1:16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1:16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1:16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1:16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</row>
    <row r="168" spans="1:16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</row>
    <row r="170" spans="1:16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</row>
    <row r="171" spans="1:16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 spans="1:16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1:16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1:16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1:16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1:16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1:16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1:16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1:16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1:16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</row>
    <row r="184" spans="1:16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</row>
    <row r="185" spans="1:16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</row>
    <row r="186" spans="1:16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1:16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1:16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1:16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1:16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1:16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1:16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</row>
    <row r="194" spans="1:16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</row>
    <row r="195" spans="1:16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1:16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1:16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</row>
    <row r="198" spans="1:16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1:16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1:16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1:16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1:16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1:16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1:16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</row>
    <row r="206" spans="1:16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</row>
    <row r="207" spans="1:16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spans="1:16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</row>
    <row r="209" spans="1:16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</row>
    <row r="210" spans="1:16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</row>
    <row r="211" spans="1:16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1:16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1:16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1:16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1:16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1:16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1:16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</sheetData>
  <mergeCells count="86">
    <mergeCell ref="A26:P26"/>
    <mergeCell ref="A40:A42"/>
    <mergeCell ref="E40:E42"/>
    <mergeCell ref="F40:F42"/>
    <mergeCell ref="G40:G42"/>
    <mergeCell ref="H40:H42"/>
    <mergeCell ref="I40:I42"/>
    <mergeCell ref="J40:J42"/>
    <mergeCell ref="J34:J36"/>
    <mergeCell ref="A37:A39"/>
    <mergeCell ref="E37:E39"/>
    <mergeCell ref="F37:F39"/>
    <mergeCell ref="G37:G39"/>
    <mergeCell ref="H37:H39"/>
    <mergeCell ref="I37:I39"/>
    <mergeCell ref="J37:J39"/>
    <mergeCell ref="A34:A36"/>
    <mergeCell ref="E34:E36"/>
    <mergeCell ref="F34:F36"/>
    <mergeCell ref="G34:G36"/>
    <mergeCell ref="H34:H36"/>
    <mergeCell ref="I34:I36"/>
    <mergeCell ref="A32:A33"/>
    <mergeCell ref="G31:G33"/>
    <mergeCell ref="J28:J30"/>
    <mergeCell ref="E31:E33"/>
    <mergeCell ref="F31:F33"/>
    <mergeCell ref="H31:H33"/>
    <mergeCell ref="A28:A30"/>
    <mergeCell ref="E28:E30"/>
    <mergeCell ref="F28:F30"/>
    <mergeCell ref="G28:G30"/>
    <mergeCell ref="H28:H30"/>
    <mergeCell ref="I28:I30"/>
    <mergeCell ref="I31:I33"/>
    <mergeCell ref="J31:J33"/>
    <mergeCell ref="A24:A25"/>
    <mergeCell ref="E24:E25"/>
    <mergeCell ref="F24:F25"/>
    <mergeCell ref="G24:G25"/>
    <mergeCell ref="H24:H25"/>
    <mergeCell ref="I24:I25"/>
    <mergeCell ref="J24:J25"/>
    <mergeCell ref="A22:A23"/>
    <mergeCell ref="E22:E23"/>
    <mergeCell ref="F22:F23"/>
    <mergeCell ref="G22:G23"/>
    <mergeCell ref="H22:H23"/>
    <mergeCell ref="I22:I23"/>
    <mergeCell ref="J22:J23"/>
    <mergeCell ref="J18:J19"/>
    <mergeCell ref="A20:A21"/>
    <mergeCell ref="E20:E21"/>
    <mergeCell ref="F20:F21"/>
    <mergeCell ref="G20:G21"/>
    <mergeCell ref="H20:H21"/>
    <mergeCell ref="I20:I21"/>
    <mergeCell ref="J20:J21"/>
    <mergeCell ref="A18:A19"/>
    <mergeCell ref="E18:E19"/>
    <mergeCell ref="F18:F19"/>
    <mergeCell ref="G18:G19"/>
    <mergeCell ref="H18:H19"/>
    <mergeCell ref="I18:I19"/>
    <mergeCell ref="B8:P8"/>
    <mergeCell ref="A16:A17"/>
    <mergeCell ref="E16:E17"/>
    <mergeCell ref="F16:F17"/>
    <mergeCell ref="G16:G17"/>
    <mergeCell ref="H16:H17"/>
    <mergeCell ref="I16:I17"/>
    <mergeCell ref="J16:J17"/>
    <mergeCell ref="A9:P9"/>
    <mergeCell ref="A14:P14"/>
    <mergeCell ref="A3:B3"/>
    <mergeCell ref="C3:K3"/>
    <mergeCell ref="L3:M3"/>
    <mergeCell ref="N3:P3"/>
    <mergeCell ref="B4:P4"/>
    <mergeCell ref="A5:P5"/>
    <mergeCell ref="A1:M1"/>
    <mergeCell ref="N1:P1"/>
    <mergeCell ref="A2:C2"/>
    <mergeCell ref="D2:L2"/>
    <mergeCell ref="M2:N2"/>
    <mergeCell ref="O2:P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AA8A9D2-876C-46CF-AF9A-A1F255F9899E}">
          <x14:formula1>
            <xm:f>Hoja2!$XFA$1:$XFA$2</xm:f>
          </x14:formula1>
          <xm:sqref>H11:H13</xm:sqref>
        </x14:dataValidation>
        <x14:dataValidation type="list" allowBlank="1" showInputMessage="1" showErrorMessage="1" xr:uid="{F1A42D85-7810-47F4-AA08-B6A275F6C890}">
          <x14:formula1>
            <xm:f>Hoja2!$XFA$3:$XFA$4</xm:f>
          </x14:formula1>
          <xm:sqref>H16:H25</xm:sqref>
        </x14:dataValidation>
        <x14:dataValidation type="list" allowBlank="1" showInputMessage="1" showErrorMessage="1" xr:uid="{C066562D-901E-4BF6-9E58-691058A7E9C6}">
          <x14:formula1>
            <xm:f>Hoja2!$XFA$5:$XFA$6</xm:f>
          </x14:formula1>
          <xm:sqref>H28:H42</xm:sqref>
        </x14:dataValidation>
        <x14:dataValidation type="list" allowBlank="1" showInputMessage="1" showErrorMessage="1" xr:uid="{CA674DDE-2DDD-4D45-9821-F42FA1A5E3F9}">
          <x14:formula1>
            <xm:f>Hoja2!$XEY$2:$XEY$6</xm:f>
          </x14:formula1>
          <xm:sqref>E11:E13 E28:E42 E16:E25</xm:sqref>
        </x14:dataValidation>
        <x14:dataValidation type="list" allowBlank="1" showInputMessage="1" showErrorMessage="1" xr:uid="{EF6AB3DA-9361-AE43-88B6-08E9892B41C3}">
          <x14:formula1>
            <xm:f>Hoja2!$XEZ$2:$XEZ$6</xm:f>
          </x14:formula1>
          <xm:sqref>F11:F13 F28:F42 F16:F25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86F3-284D-4930-91CE-50FDC263E352}">
  <dimension ref="A1:XFB6"/>
  <sheetViews>
    <sheetView workbookViewId="0">
      <selection activeCell="D16" sqref="D16"/>
    </sheetView>
  </sheetViews>
  <sheetFormatPr baseColWidth="10" defaultRowHeight="15" x14ac:dyDescent="0.2"/>
  <cols>
    <col min="1" max="1" width="21.83203125" bestFit="1" customWidth="1"/>
    <col min="2" max="2" width="24.33203125" bestFit="1" customWidth="1"/>
    <col min="3" max="4" width="22.33203125" bestFit="1" customWidth="1"/>
  </cols>
  <sheetData>
    <row r="1" spans="1:4 16379:16382" ht="16" thickBot="1" x14ac:dyDescent="0.25">
      <c r="A1" s="19" t="s">
        <v>28</v>
      </c>
      <c r="B1" s="19" t="s">
        <v>23</v>
      </c>
      <c r="C1" s="19" t="s">
        <v>25</v>
      </c>
      <c r="D1" s="19" t="s">
        <v>27</v>
      </c>
      <c r="XEY1" s="20" t="s">
        <v>29</v>
      </c>
      <c r="XEZ1" s="20" t="s">
        <v>30</v>
      </c>
      <c r="XFA1" s="16"/>
      <c r="XFB1" s="16"/>
    </row>
    <row r="2" spans="1:4 16379:16382" ht="16" thickBot="1" x14ac:dyDescent="0.25">
      <c r="A2" s="17"/>
      <c r="B2" s="18"/>
      <c r="C2" s="18"/>
      <c r="D2" s="18"/>
      <c r="XEY2" s="21">
        <v>44296</v>
      </c>
      <c r="XEZ2" s="21">
        <v>44302</v>
      </c>
      <c r="XFA2" s="22" t="s">
        <v>23</v>
      </c>
      <c r="XFB2" s="17"/>
    </row>
    <row r="3" spans="1:4 16379:16382" ht="17" thickBot="1" x14ac:dyDescent="0.25">
      <c r="A3" s="17" t="s">
        <v>34</v>
      </c>
      <c r="B3" s="82">
        <v>245</v>
      </c>
      <c r="C3" s="82">
        <v>405</v>
      </c>
      <c r="D3" s="82">
        <v>565</v>
      </c>
      <c r="XEY3" s="21">
        <v>44297</v>
      </c>
      <c r="XEZ3" s="21">
        <v>44303</v>
      </c>
      <c r="XFA3" s="17"/>
      <c r="XFB3" s="17"/>
    </row>
    <row r="4" spans="1:4 16379:16382" ht="16" thickBot="1" x14ac:dyDescent="0.25">
      <c r="A4" s="17"/>
      <c r="B4" s="18"/>
      <c r="C4" s="18"/>
      <c r="D4" s="18"/>
      <c r="XEY4" s="21">
        <v>44298</v>
      </c>
      <c r="XEZ4" s="21">
        <v>44304</v>
      </c>
      <c r="XFA4" s="22" t="s">
        <v>25</v>
      </c>
      <c r="XFB4" s="17"/>
    </row>
    <row r="5" spans="1:4 16379:16382" ht="16" thickBot="1" x14ac:dyDescent="0.25">
      <c r="A5" s="17"/>
      <c r="B5" s="18"/>
      <c r="C5" s="18"/>
      <c r="D5" s="18"/>
      <c r="XEY5" s="21">
        <v>44299</v>
      </c>
      <c r="XEZ5" s="21">
        <v>44305</v>
      </c>
      <c r="XFA5" s="17"/>
      <c r="XFB5" s="17"/>
    </row>
    <row r="6" spans="1:4 16379:16382" ht="16" thickBot="1" x14ac:dyDescent="0.25">
      <c r="A6" s="17"/>
      <c r="B6" s="18"/>
      <c r="C6" s="18"/>
      <c r="D6" s="18"/>
      <c r="XEY6" s="21">
        <v>44300</v>
      </c>
      <c r="XEZ6" s="21">
        <v>44306</v>
      </c>
      <c r="XFA6" s="22" t="s">
        <v>27</v>
      </c>
      <c r="XFB6" s="1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Laura Marin</cp:lastModifiedBy>
  <dcterms:created xsi:type="dcterms:W3CDTF">2021-02-08T16:35:21Z</dcterms:created>
  <dcterms:modified xsi:type="dcterms:W3CDTF">2021-03-19T03:27:11Z</dcterms:modified>
</cp:coreProperties>
</file>